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ada" sheetId="1" state="visible" r:id="rId1"/>
    <sheet xmlns:r="http://schemas.openxmlformats.org/officeDocument/2006/relationships" name="Checklist 10 Controles" sheetId="2" state="visible" r:id="rId2"/>
    <sheet xmlns:r="http://schemas.openxmlformats.org/officeDocument/2006/relationships" name="Resumen Ejecutiv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1">
    <font>
      <name val="Calibri"/>
      <family val="2"/>
      <color theme="1"/>
      <sz val="11"/>
      <scheme val="minor"/>
    </font>
    <font>
      <name val="Arial"/>
      <b val="1"/>
      <color rgb="00145A32"/>
      <sz val="20"/>
    </font>
    <font>
      <name val="Arial"/>
      <color rgb="00555555"/>
      <sz val="11"/>
    </font>
    <font>
      <name val="Arial"/>
      <b val="1"/>
      <color rgb="00000000"/>
      <sz val="10"/>
    </font>
    <font>
      <name val="Arial"/>
      <color rgb="00777777"/>
      <sz val="10"/>
    </font>
    <font>
      <name val="Arial"/>
      <b val="1"/>
      <color rgb="00145A32"/>
      <sz val="11"/>
    </font>
    <font>
      <name val="Arial"/>
      <b val="1"/>
      <color rgb="00FFFFFF"/>
      <sz val="9"/>
    </font>
    <font>
      <name val="Arial"/>
      <color rgb="00000000"/>
      <sz val="9"/>
    </font>
    <font>
      <name val="Arial"/>
      <b val="1"/>
      <color rgb="00000000"/>
      <sz val="9"/>
    </font>
    <font>
      <name val="Arial"/>
      <b val="1"/>
      <color rgb="00922B21"/>
      <sz val="11"/>
    </font>
    <font>
      <name val="Arial"/>
      <b val="1"/>
      <color rgb="00922B21"/>
      <sz val="9"/>
    </font>
    <font>
      <name val="Arial"/>
      <color rgb="00555555"/>
      <sz val="8"/>
    </font>
    <font>
      <name val="Arial"/>
      <b val="1"/>
      <color rgb="00FFFFFF"/>
      <sz val="8"/>
    </font>
    <font>
      <name val="Arial"/>
      <sz val="8"/>
    </font>
    <font>
      <name val="Arial"/>
      <i val="1"/>
      <color rgb="00AAAAAA"/>
      <sz val="8"/>
    </font>
    <font>
      <name val="Arial"/>
      <b val="1"/>
      <color rgb="00000000"/>
      <sz val="8"/>
    </font>
    <font>
      <name val="Arial"/>
      <b val="1"/>
      <color rgb="00145A32"/>
      <sz val="14"/>
    </font>
    <font>
      <name val="Arial"/>
      <sz val="9"/>
    </font>
    <font>
      <name val="Arial"/>
      <b val="1"/>
      <sz val="10"/>
    </font>
    <font>
      <name val="Arial"/>
      <b val="1"/>
      <color rgb="00145A32"/>
      <sz val="13"/>
    </font>
    <font>
      <name val="Arial"/>
      <b val="1"/>
      <color rgb="00145A32"/>
      <sz val="10"/>
    </font>
  </fonts>
  <fills count="14">
    <fill>
      <patternFill/>
    </fill>
    <fill>
      <patternFill patternType="gray125"/>
    </fill>
    <fill>
      <patternFill patternType="solid">
        <fgColor rgb="0027AE60"/>
      </patternFill>
    </fill>
    <fill>
      <patternFill patternType="solid">
        <fgColor rgb="00F39C12"/>
      </patternFill>
    </fill>
    <fill>
      <patternFill patternType="solid">
        <fgColor rgb="00E74C3C"/>
      </patternFill>
    </fill>
    <fill>
      <patternFill patternType="solid">
        <fgColor rgb="0095A5A6"/>
      </patternFill>
    </fill>
    <fill>
      <patternFill patternType="solid">
        <fgColor rgb="00145A32"/>
      </patternFill>
    </fill>
    <fill>
      <patternFill patternType="solid">
        <fgColor rgb="00EAFAF1"/>
      </patternFill>
    </fill>
    <fill>
      <patternFill patternType="solid">
        <fgColor rgb="00FDFEFE"/>
      </patternFill>
    </fill>
    <fill>
      <patternFill patternType="solid">
        <fgColor rgb="00F4D03F"/>
      </patternFill>
    </fill>
    <fill>
      <patternFill patternType="solid">
        <fgColor rgb="00D5F5E3"/>
      </patternFill>
    </fill>
    <fill>
      <patternFill patternType="solid">
        <fgColor rgb="00FCF3CF"/>
      </patternFill>
    </fill>
    <fill>
      <patternFill patternType="solid">
        <fgColor rgb="00FAE5D3"/>
      </patternFill>
    </fill>
    <fill>
      <patternFill patternType="solid">
        <fgColor rgb="00FADBD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2" fillId="0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0" fontId="8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/>
    </xf>
    <xf numFmtId="0" fontId="10" fillId="0" borderId="1" applyAlignment="1" pivotButton="0" quotePrefix="0" xfId="0">
      <alignment horizontal="left" vertical="center"/>
    </xf>
    <xf numFmtId="0" fontId="11" fillId="0" borderId="1" applyAlignment="1" pivotButton="0" quotePrefix="0" xfId="0">
      <alignment horizontal="left" vertical="center"/>
    </xf>
    <xf numFmtId="0" fontId="12" fillId="6" borderId="1" applyAlignment="1" pivotButton="0" quotePrefix="0" xfId="0">
      <alignment horizontal="center" vertical="center" wrapText="1"/>
    </xf>
    <xf numFmtId="0" fontId="13" fillId="7" borderId="1" applyAlignment="1" pivotButton="0" quotePrefix="0" xfId="0">
      <alignment horizontal="center" vertical="center" wrapText="1"/>
    </xf>
    <xf numFmtId="0" fontId="13" fillId="7" borderId="1" applyAlignment="1" pivotButton="0" quotePrefix="0" xfId="0">
      <alignment horizontal="left" vertical="center" wrapText="1"/>
    </xf>
    <xf numFmtId="0" fontId="12" fillId="4" borderId="1" applyAlignment="1" pivotButton="0" quotePrefix="0" xfId="0">
      <alignment horizontal="center" vertical="center" wrapText="1"/>
    </xf>
    <xf numFmtId="0" fontId="14" fillId="8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left" vertical="center" wrapText="1"/>
    </xf>
    <xf numFmtId="0" fontId="15" fillId="3" borderId="1" applyAlignment="1" pivotButton="0" quotePrefix="0" xfId="0">
      <alignment horizontal="center" vertical="center" wrapText="1"/>
    </xf>
    <xf numFmtId="0" fontId="15" fillId="9" borderId="1" applyAlignment="1" pivotButton="0" quotePrefix="0" xfId="0">
      <alignment horizontal="center" vertical="center" wrapText="1"/>
    </xf>
    <xf numFmtId="0" fontId="16" fillId="0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17" fillId="0" borderId="1" pivotButton="0" quotePrefix="0" xfId="0"/>
    <xf numFmtId="0" fontId="17" fillId="0" borderId="1" applyAlignment="1" pivotButton="0" quotePrefix="0" xfId="0">
      <alignment horizontal="center"/>
    </xf>
    <xf numFmtId="0" fontId="17" fillId="7" borderId="1" pivotButton="0" quotePrefix="0" xfId="0"/>
    <xf numFmtId="0" fontId="17" fillId="7" borderId="1" applyAlignment="1" pivotButton="0" quotePrefix="0" xfId="0">
      <alignment horizontal="center"/>
    </xf>
    <xf numFmtId="0" fontId="18" fillId="10" borderId="1" applyAlignment="1" pivotButton="0" quotePrefix="0" xfId="0">
      <alignment horizontal="center"/>
    </xf>
    <xf numFmtId="164" fontId="19" fillId="0" borderId="1" applyAlignment="1" pivotButton="0" quotePrefix="0" xfId="0">
      <alignment horizontal="center"/>
    </xf>
    <xf numFmtId="0" fontId="20" fillId="0" borderId="1" applyAlignment="1" pivotButton="0" quotePrefix="0" xfId="0">
      <alignment horizontal="left" vertical="center"/>
    </xf>
    <xf numFmtId="0" fontId="7" fillId="10" borderId="1" applyAlignment="1" pivotButton="0" quotePrefix="0" xfId="0">
      <alignment horizontal="left" vertical="center"/>
    </xf>
    <xf numFmtId="0" fontId="7" fillId="11" borderId="1" applyAlignment="1" pivotButton="0" quotePrefix="0" xfId="0">
      <alignment horizontal="left" vertical="center"/>
    </xf>
    <xf numFmtId="0" fontId="7" fillId="12" borderId="1" applyAlignment="1" pivotButton="0" quotePrefix="0" xfId="0">
      <alignment horizontal="left" vertical="center"/>
    </xf>
    <xf numFmtId="0" fontId="7" fillId="1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55" customWidth="1" min="2" max="2"/>
    <col width="35" customWidth="1" min="3" max="3"/>
  </cols>
  <sheetData>
    <row r="2" ht="50" customHeight="1">
      <c r="B2" s="1" t="inlineStr">
        <is>
          <t>CHECKLIST DE CUMPLIMIENTO — LEY N° 21.719</t>
        </is>
      </c>
    </row>
    <row r="3" ht="28" customHeight="1">
      <c r="B3" s="2" t="inlineStr">
        <is>
          <t>10 Controles Críticos con Fundamento Legal | ISO/IEC 27001:2022 | Chile 2026</t>
        </is>
      </c>
    </row>
    <row r="5">
      <c r="B5" s="3" t="inlineStr">
        <is>
          <t>Organización:</t>
        </is>
      </c>
      <c r="C5" s="4" t="inlineStr">
        <is>
          <t>[Completar]</t>
        </is>
      </c>
    </row>
    <row r="6">
      <c r="B6" s="3" t="inlineStr">
        <is>
          <t>Responsable de cumplimiento:</t>
        </is>
      </c>
      <c r="C6" s="4" t="inlineStr">
        <is>
          <t>[Completar]</t>
        </is>
      </c>
    </row>
    <row r="7">
      <c r="B7" s="3" t="inlineStr">
        <is>
          <t>Fecha de evaluación:</t>
        </is>
      </c>
      <c r="C7" s="4" t="inlineStr">
        <is>
          <t>[Completar]</t>
        </is>
      </c>
    </row>
    <row r="8">
      <c r="B8" s="3" t="inlineStr">
        <is>
          <t>Próxima revisión:</t>
        </is>
      </c>
      <c r="C8" s="4" t="inlineStr">
        <is>
          <t>[Completar]</t>
        </is>
      </c>
    </row>
    <row r="10">
      <c r="B10" s="5" t="inlineStr">
        <is>
          <t>ESTADO DE IMPLEMENTACIÓN</t>
        </is>
      </c>
    </row>
    <row r="11" ht="20" customHeight="1">
      <c r="B11" s="6" t="inlineStr">
        <is>
          <t>Implementado</t>
        </is>
      </c>
      <c r="C11" s="7" t="inlineStr">
        <is>
          <t>Control completamente en producción con evidencia documentada</t>
        </is>
      </c>
    </row>
    <row r="12" ht="20" customHeight="1">
      <c r="B12" s="8" t="inlineStr">
        <is>
          <t>Parcial</t>
        </is>
      </c>
      <c r="C12" s="7" t="inlineStr">
        <is>
          <t>Control en proceso o implementado de forma incompleta</t>
        </is>
      </c>
    </row>
    <row r="13" ht="20" customHeight="1">
      <c r="B13" s="9" t="inlineStr">
        <is>
          <t>No implementado</t>
        </is>
      </c>
      <c r="C13" s="7" t="inlineStr">
        <is>
          <t>Control ausente — requiere plan de acción urgente</t>
        </is>
      </c>
    </row>
    <row r="14" ht="20" customHeight="1">
      <c r="B14" s="10" t="inlineStr">
        <is>
          <t>No aplica</t>
        </is>
      </c>
      <c r="C14" s="7" t="inlineStr">
        <is>
          <t>Control no aplicable con justificación documentada</t>
        </is>
      </c>
    </row>
    <row r="16">
      <c r="B16" s="11" t="inlineStr">
        <is>
          <t>RÉGIMEN SANCIONATORIO (Art. 36-38, Ley 21.719)</t>
        </is>
      </c>
    </row>
    <row r="17" ht="18" customHeight="1">
      <c r="B17" s="12" t="inlineStr">
        <is>
          <t>Infracción leve</t>
        </is>
      </c>
      <c r="C17" s="7" t="inlineStr">
        <is>
          <t>Hasta 1.000 UTM (~$70 millones CLP aprox.)</t>
        </is>
      </c>
    </row>
    <row r="18" ht="18" customHeight="1">
      <c r="B18" s="12" t="inlineStr">
        <is>
          <t>Infracción grave</t>
        </is>
      </c>
      <c r="C18" s="7" t="inlineStr">
        <is>
          <t>Hasta 5.000 UTM (~$350 millones CLP aprox.)</t>
        </is>
      </c>
    </row>
    <row r="19" ht="18" customHeight="1">
      <c r="B19" s="12" t="inlineStr">
        <is>
          <t>Infracción gravísima</t>
        </is>
      </c>
      <c r="C19" s="7" t="inlineStr">
        <is>
          <t>Hasta 10.000 UTM + prohibición de tratamiento</t>
        </is>
      </c>
    </row>
    <row r="20" ht="18" customHeight="1">
      <c r="B20" s="12" t="inlineStr">
        <is>
          <t>Reincidencia</t>
        </is>
      </c>
      <c r="C20" s="7" t="inlineStr">
        <is>
          <t>Doble del monto máximo aplicable</t>
        </is>
      </c>
    </row>
    <row r="22">
      <c r="B22" s="13" t="inlineStr">
        <is>
          <t>Los valores UTM se actualizan mensualmente. Verificar el valor vigente en el SII al momento de la evaluación.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32" customWidth="1" min="3" max="3"/>
    <col width="30" customWidth="1" min="4" max="4"/>
    <col width="28" customWidth="1" min="5" max="5"/>
    <col width="16" customWidth="1" min="6" max="6"/>
    <col width="18" customWidth="1" min="7" max="7"/>
    <col width="35" customWidth="1" min="8" max="8"/>
    <col width="35" customWidth="1" min="9" max="9"/>
    <col width="18" customWidth="1" min="10" max="10"/>
    <col width="18" customWidth="1" min="11" max="11"/>
  </cols>
  <sheetData>
    <row r="1" ht="50" customHeight="1">
      <c r="A1" s="14" t="inlineStr">
        <is>
          <t>#</t>
        </is>
      </c>
      <c r="B1" s="14" t="inlineStr">
        <is>
          <t>Control ID</t>
        </is>
      </c>
      <c r="C1" s="14" t="inlineStr">
        <is>
          <t>Control</t>
        </is>
      </c>
      <c r="D1" s="14" t="inlineStr">
        <is>
          <t>Fundamento Legal Ley 21.719</t>
        </is>
      </c>
      <c r="E1" s="14" t="inlineStr">
        <is>
          <t>Control ISO 27001:2022</t>
        </is>
      </c>
      <c r="F1" s="14" t="inlineStr">
        <is>
          <t>Nivel de Riesgo
si No Cumple</t>
        </is>
      </c>
      <c r="G1" s="14" t="inlineStr">
        <is>
          <t>Estado
Implementación</t>
        </is>
      </c>
      <c r="H1" s="14" t="inlineStr">
        <is>
          <t>Evidencia Requerida</t>
        </is>
      </c>
      <c r="I1" s="14" t="inlineStr">
        <is>
          <t>Observaciones / Plan de Acción</t>
        </is>
      </c>
      <c r="J1" s="14" t="inlineStr">
        <is>
          <t>Responsable</t>
        </is>
      </c>
      <c r="K1" s="14" t="inlineStr">
        <is>
          <t>Fecha Límite</t>
        </is>
      </c>
    </row>
    <row r="3" ht="70" customHeight="1">
      <c r="A3" s="15" t="n">
        <v>1</v>
      </c>
      <c r="B3" s="15" t="inlineStr">
        <is>
          <t>C-01</t>
        </is>
      </c>
      <c r="C3" s="16" t="inlineStr">
        <is>
          <t>Inventario de activos de información y datos personales</t>
        </is>
      </c>
      <c r="D3" s="16" t="inlineStr">
        <is>
          <t>Art. 14 bis — Registro de Actividades de Tratamiento (RAT): obligación de documentar todos los tratamientos. Art. 3 lit. b — Principio de finalidad.</t>
        </is>
      </c>
      <c r="E3" s="16" t="inlineStr">
        <is>
          <t>Control 5.9 — Inventario de información y activos asociados</t>
        </is>
      </c>
      <c r="F3" s="17" t="inlineStr">
        <is>
          <t>CRÍTICO</t>
        </is>
      </c>
      <c r="G3" s="18" t="inlineStr">
        <is>
          <t>→ Seleccionar</t>
        </is>
      </c>
      <c r="H3" s="16" t="inlineStr">
        <is>
          <t>RAT actualizado con: finalidad, base legal, categorías de datos, titulares, plazos y medidas de seguridad. Inventario de sistemas que procesan datos personales.</t>
        </is>
      </c>
      <c r="I3" s="16" t="inlineStr"/>
      <c r="J3" s="15" t="inlineStr">
        <is>
          <t>[Responsable]</t>
        </is>
      </c>
      <c r="K3" s="15" t="inlineStr">
        <is>
          <t>[Fecha]</t>
        </is>
      </c>
    </row>
    <row r="4" ht="70" customHeight="1">
      <c r="A4" s="19" t="n">
        <v>2</v>
      </c>
      <c r="B4" s="19" t="inlineStr">
        <is>
          <t>C-02</t>
        </is>
      </c>
      <c r="C4" s="20" t="inlineStr">
        <is>
          <t>Mecanismos de consentimiento explícito</t>
        </is>
      </c>
      <c r="D4" s="20" t="inlineStr">
        <is>
          <t>Art. 12 y 13 — Consentimiento: libre, informado, específico e inequívoco. Art. 16 — Para datos sensibles: consentimiento EXPLÍCITO. Prohibición de casillas pre-marcadas.</t>
        </is>
      </c>
      <c r="E4" s="20" t="inlineStr">
        <is>
          <t>Control 5.34 — Privacidad y protección de datos personales</t>
        </is>
      </c>
      <c r="F4" s="17" t="inlineStr">
        <is>
          <t>CRÍTICO</t>
        </is>
      </c>
      <c r="G4" s="18" t="inlineStr">
        <is>
          <t>→ Seleccionar</t>
        </is>
      </c>
      <c r="H4" s="20" t="inlineStr">
        <is>
          <t>Formularios de consentimiento con casillas de opt-in independientes. Registro de consentimientos con timestamp y versión del aviso. Mecanismo de revocación operativo.</t>
        </is>
      </c>
      <c r="I4" s="20" t="inlineStr"/>
      <c r="J4" s="19" t="inlineStr">
        <is>
          <t>[Responsable]</t>
        </is>
      </c>
      <c r="K4" s="19" t="inlineStr">
        <is>
          <t>[Fecha]</t>
        </is>
      </c>
    </row>
    <row r="5" ht="70" customHeight="1">
      <c r="A5" s="15" t="n">
        <v>3</v>
      </c>
      <c r="B5" s="15" t="inlineStr">
        <is>
          <t>C-03</t>
        </is>
      </c>
      <c r="C5" s="16" t="inlineStr">
        <is>
          <t>Evaluaciones de impacto en protección de datos (EIPD/DPIA)</t>
        </is>
      </c>
      <c r="D5" s="16" t="inlineStr">
        <is>
          <t>Art. 15 ter — EIPD obligatoria para tratamientos de alto riesgo: datos sensibles masivos, decisiones automatizadas, vigilancia sistemática, nuevas tecnologías.</t>
        </is>
      </c>
      <c r="E5" s="16" t="inlineStr">
        <is>
          <t>Cláusula 6.1.2 — Evaluación de riesgos + Control A.5.29</t>
        </is>
      </c>
      <c r="F5" s="21" t="inlineStr">
        <is>
          <t>ALTO</t>
        </is>
      </c>
      <c r="G5" s="18" t="inlineStr">
        <is>
          <t>→ Seleccionar</t>
        </is>
      </c>
      <c r="H5" s="16" t="inlineStr">
        <is>
          <t>EIPD documentada para cada tratamiento de alto riesgo. Descripción, finalidad, necesidad, proporcionalidad, riesgos identificados y medidas de mitigación.</t>
        </is>
      </c>
      <c r="I5" s="16" t="inlineStr"/>
      <c r="J5" s="15" t="inlineStr">
        <is>
          <t>[Responsable]</t>
        </is>
      </c>
      <c r="K5" s="15" t="inlineStr">
        <is>
          <t>[Fecha]</t>
        </is>
      </c>
    </row>
    <row r="6" ht="70" customHeight="1">
      <c r="A6" s="19" t="n">
        <v>4</v>
      </c>
      <c r="B6" s="19" t="inlineStr">
        <is>
          <t>C-04</t>
        </is>
      </c>
      <c r="C6" s="20" t="inlineStr">
        <is>
          <t>Políticas de retención y eliminación de datos</t>
        </is>
      </c>
      <c r="D6" s="20" t="inlineStr">
        <is>
          <t>Art. 14 — Principio de limitación del plazo de conservación: datos se eliminan o anonimizan al cumplirse la finalidad. Art. 14 quater — Deber de seguridad en eliminación.</t>
        </is>
      </c>
      <c r="E6" s="20" t="inlineStr">
        <is>
          <t>Controles A.8.10 (eliminación) y A.7.8 (medios de almacenamiento)</t>
        </is>
      </c>
      <c r="F6" s="21" t="inlineStr">
        <is>
          <t>ALTO</t>
        </is>
      </c>
      <c r="G6" s="18" t="inlineStr">
        <is>
          <t>→ Seleccionar</t>
        </is>
      </c>
      <c r="H6" s="20" t="inlineStr">
        <is>
          <t>Política con plazos concretos por categoría de dato. Procedimiento técnico de eliminación segura (sobreescritura, desmagnetización o destrucción certificada). Reconciliación con obligaciones legales de conservación.</t>
        </is>
      </c>
      <c r="I6" s="20" t="inlineStr"/>
      <c r="J6" s="19" t="inlineStr">
        <is>
          <t>[Responsable]</t>
        </is>
      </c>
      <c r="K6" s="19" t="inlineStr">
        <is>
          <t>[Fecha]</t>
        </is>
      </c>
    </row>
    <row r="7" ht="70" customHeight="1">
      <c r="A7" s="15" t="n">
        <v>5</v>
      </c>
      <c r="B7" s="15" t="inlineStr">
        <is>
          <t>C-05</t>
        </is>
      </c>
      <c r="C7" s="16" t="inlineStr">
        <is>
          <t>Protocolo de notificación de brechas en 72 horas</t>
        </is>
      </c>
      <c r="D7" s="16" t="inlineStr">
        <is>
          <t>Art. 26 — Obligación de notificar vulneraciones al CPLT dentro de las 72 horas desde que el RESPONSABLE toma conocimiento. Notificación a titulares si existe riesgo elevado.</t>
        </is>
      </c>
      <c r="E7" s="16" t="inlineStr">
        <is>
          <t>Controles 5.24, 5.25 y 5.26 — Gestión de incidentes de seguridad</t>
        </is>
      </c>
      <c r="F7" s="17" t="inlineStr">
        <is>
          <t>CRÍTICO</t>
        </is>
      </c>
      <c r="G7" s="18" t="inlineStr">
        <is>
          <t>→ Seleccionar</t>
        </is>
      </c>
      <c r="H7" s="16" t="inlineStr">
        <is>
          <t>IRP documentado con flujo de 72 horas. Roles asignados (CISO, DPO, Legal). Plantilla de notificación al CPLT. Criterios de clasificación de severidad. Simulacro realizado y documentado.</t>
        </is>
      </c>
      <c r="I7" s="16" t="inlineStr"/>
      <c r="J7" s="15" t="inlineStr">
        <is>
          <t>[Responsable]</t>
        </is>
      </c>
      <c r="K7" s="15" t="inlineStr">
        <is>
          <t>[Fecha]</t>
        </is>
      </c>
    </row>
    <row r="8" ht="70" customHeight="1">
      <c r="A8" s="19" t="n">
        <v>6</v>
      </c>
      <c r="B8" s="19" t="inlineStr">
        <is>
          <t>C-06</t>
        </is>
      </c>
      <c r="C8" s="20" t="inlineStr">
        <is>
          <t>Contratos con terceros con cláusulas de protección de datos</t>
        </is>
      </c>
      <c r="D8" s="20" t="inlineStr">
        <is>
          <t>Art. 17 y 18 — Contrato de encargo del tratamiento: obligatorio con encargados. Incluir: objeto, duración, naturaleza, obligaciones del encargado, sub-encargo, eliminación al término. Responsabilidad solidaria.</t>
        </is>
      </c>
      <c r="E8" s="20" t="inlineStr">
        <is>
          <t>Controles A.5.19, A.5.20 y A.5.21 — Seguridad en relaciones con proveedores</t>
        </is>
      </c>
      <c r="F8" s="21" t="inlineStr">
        <is>
          <t>ALTO</t>
        </is>
      </c>
      <c r="G8" s="18" t="inlineStr">
        <is>
          <t>→ Seleccionar</t>
        </is>
      </c>
      <c r="H8" s="20" t="inlineStr">
        <is>
          <t>Inventario de proveedores con acceso a datos personales. Contratos revisados con cláusulas de Ley 21.719. Derecho de auditoría establecido. Evaluación de riesgo de proveedores TIC.</t>
        </is>
      </c>
      <c r="I8" s="20" t="inlineStr"/>
      <c r="J8" s="19" t="inlineStr">
        <is>
          <t>[Responsable]</t>
        </is>
      </c>
      <c r="K8" s="19" t="inlineStr">
        <is>
          <t>[Fecha]</t>
        </is>
      </c>
    </row>
    <row r="9" ht="70" customHeight="1">
      <c r="A9" s="15" t="n">
        <v>7</v>
      </c>
      <c r="B9" s="15" t="inlineStr">
        <is>
          <t>C-07</t>
        </is>
      </c>
      <c r="C9" s="16" t="inlineStr">
        <is>
          <t>Autenticación multifactor (MFA) en accesos a datos sensibles</t>
        </is>
      </c>
      <c r="D9" s="16" t="inlineStr">
        <is>
          <t>Art. 14 quater — Deber de seguridad: medidas técnicas apropiadas al estado de la técnica. MFA es estándar mínimo exigible para acceso a datos personales en 2026.</t>
        </is>
      </c>
      <c r="E9" s="16" t="inlineStr">
        <is>
          <t>Controles A.8.2 (acceso privilegiado) y A.5.16 (gestión de identidades)</t>
        </is>
      </c>
      <c r="F9" s="21" t="inlineStr">
        <is>
          <t>ALTO</t>
        </is>
      </c>
      <c r="G9" s="18" t="inlineStr">
        <is>
          <t>→ Seleccionar</t>
        </is>
      </c>
      <c r="H9" s="16" t="inlineStr">
        <is>
          <t>MFA habilitado en todos los sistemas que contienen datos personales. Tipos aceptados: TOTP (RFC 6238), FIDO2/WebAuthn, token hardware. Política de contraseñas robusta documentada.</t>
        </is>
      </c>
      <c r="I9" s="16" t="inlineStr"/>
      <c r="J9" s="15" t="inlineStr">
        <is>
          <t>[Responsable]</t>
        </is>
      </c>
      <c r="K9" s="15" t="inlineStr">
        <is>
          <t>[Fecha]</t>
        </is>
      </c>
    </row>
    <row r="10" ht="70" customHeight="1">
      <c r="A10" s="19" t="n">
        <v>8</v>
      </c>
      <c r="B10" s="19" t="inlineStr">
        <is>
          <t>C-08</t>
        </is>
      </c>
      <c r="C10" s="20" t="inlineStr">
        <is>
          <t>Auditorías de seguridad y pruebas de penetración anuales</t>
        </is>
      </c>
      <c r="D10" s="20" t="inlineStr">
        <is>
          <t>Art. 14 quater + Principio de responsabilidad proactiva (accountability): demostrar activamente el cumplimiento mediante evidencia objetiva y fechada.</t>
        </is>
      </c>
      <c r="E10" s="20" t="inlineStr">
        <is>
          <t>Cláusula 9.2 (auditorías internas SGSI) + Control A.8.8 (gestión de vulnerabilidades)</t>
        </is>
      </c>
      <c r="F10" s="22" t="inlineStr">
        <is>
          <t>MEDIO</t>
        </is>
      </c>
      <c r="G10" s="18" t="inlineStr">
        <is>
          <t>→ Seleccionar</t>
        </is>
      </c>
      <c r="H10" s="20" t="inlineStr">
        <is>
          <t>Plan de auditorías anuales aprobado. Informe de pentest del último año. Hallazgos críticos cerrados en máximo 30 días. SAST/DAST en CI/CD para aplicaciones web.</t>
        </is>
      </c>
      <c r="I10" s="20" t="inlineStr"/>
      <c r="J10" s="19" t="inlineStr">
        <is>
          <t>[Responsable]</t>
        </is>
      </c>
      <c r="K10" s="19" t="inlineStr">
        <is>
          <t>[Fecha]</t>
        </is>
      </c>
    </row>
    <row r="11" ht="70" customHeight="1">
      <c r="A11" s="15" t="n">
        <v>9</v>
      </c>
      <c r="B11" s="15" t="inlineStr">
        <is>
          <t>C-09</t>
        </is>
      </c>
      <c r="C11" s="16" t="inlineStr">
        <is>
          <t>Plan de respuesta a incidentes y continuidad del negocio probado</t>
        </is>
      </c>
      <c r="D11" s="16" t="inlineStr">
        <is>
          <t>Art. 26 — El plazo de 72h presupone capacidad operativa de detección y notificación. Art. 14 quater — BCP como medida de seguridad organizativa.</t>
        </is>
      </c>
      <c r="E11" s="16" t="inlineStr">
        <is>
          <t>Controles A.5.29, A.5.30, A.8.13 y A.8.14 — Continuidad e infraestructura</t>
        </is>
      </c>
      <c r="F11" s="21" t="inlineStr">
        <is>
          <t>ALTO</t>
        </is>
      </c>
      <c r="G11" s="18" t="inlineStr">
        <is>
          <t>→ Seleccionar</t>
        </is>
      </c>
      <c r="H11" s="16" t="inlineStr">
        <is>
          <t>IRP y BCP/DRP documentados. RTO y RPO definidos para sistemas críticos. Pruebas de continuidad realizadas y documentadas. Backups cifrados con pruebas de restauración mensuales.</t>
        </is>
      </c>
      <c r="I11" s="16" t="inlineStr"/>
      <c r="J11" s="15" t="inlineStr">
        <is>
          <t>[Responsable]</t>
        </is>
      </c>
      <c r="K11" s="15" t="inlineStr">
        <is>
          <t>[Fecha]</t>
        </is>
      </c>
    </row>
    <row r="12" ht="70" customHeight="1">
      <c r="A12" s="19" t="n">
        <v>10</v>
      </c>
      <c r="B12" s="19" t="inlineStr">
        <is>
          <t>C-10</t>
        </is>
      </c>
      <c r="C12" s="20" t="inlineStr">
        <is>
          <t>Programa de capacitación continua en ciberseguridad y privacidad</t>
        </is>
      </c>
      <c r="D12" s="20" t="inlineStr">
        <is>
          <t>Art. 14 quater — Medidas organizativas: la capacitación del personal es medida organizativa esencial. Eximir responsabilidad parcialmente ante incidentes causados por error humano.</t>
        </is>
      </c>
      <c r="E12" s="20" t="inlineStr">
        <is>
          <t>Cláusulas 7.2 y 7.3 (competencia y concienciación) + Control A.6.3</t>
        </is>
      </c>
      <c r="F12" s="22" t="inlineStr">
        <is>
          <t>MEDIO</t>
        </is>
      </c>
      <c r="G12" s="18" t="inlineStr">
        <is>
          <t>→ Seleccionar</t>
        </is>
      </c>
      <c r="H12" s="20" t="inlineStr">
        <is>
          <t>Programa de capacitación anual con módulos por rol. Registro de asistencia y evaluaciones. Simulacros de phishing semestrales con métricas. Contenido específico de Ley 21.719 para todo el personal.</t>
        </is>
      </c>
      <c r="I12" s="20" t="inlineStr"/>
      <c r="J12" s="19" t="inlineStr">
        <is>
          <t>[Responsable]</t>
        </is>
      </c>
      <c r="K12" s="19" t="inlineStr">
        <is>
          <t>[Fecha]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F3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B1" s="23" t="inlineStr">
        <is>
          <t>RESUMEN EJECUTIVO — CUMPLIMIENTO LEY 21.719</t>
        </is>
      </c>
    </row>
    <row r="2" ht="30" customHeight="1">
      <c r="B2" s="24" t="inlineStr">
        <is>
          <t>Control</t>
        </is>
      </c>
      <c r="C2" s="24" t="inlineStr">
        <is>
          <t>Implementado</t>
        </is>
      </c>
      <c r="D2" s="24" t="inlineStr">
        <is>
          <t>Parcial</t>
        </is>
      </c>
      <c r="E2" s="24" t="inlineStr">
        <is>
          <t>No implementado</t>
        </is>
      </c>
      <c r="F2" s="24" t="inlineStr">
        <is>
          <t>Total</t>
        </is>
      </c>
    </row>
    <row r="3" ht="20" customHeight="1">
      <c r="B3" s="25" t="inlineStr">
        <is>
          <t>C-01 Inventario y RAT</t>
        </is>
      </c>
      <c r="C3" s="26">
        <f>COUNTIFS('Checklist 10 Controles'!B:B,"C-01",'Checklist 10 Controles'!G:G,"Implementado")</f>
        <v/>
      </c>
      <c r="D3" s="26">
        <f>COUNTIFS('Checklist 10 Controles'!B:B,"C-01",'Checklist 10 Controles'!G:G,"Parcial")</f>
        <v/>
      </c>
      <c r="E3" s="26">
        <f>COUNTIFS('Checklist 10 Controles'!B:B,"C-01",'Checklist 10 Controles'!G:G,"No implementado")</f>
        <v/>
      </c>
      <c r="F3" s="26" t="n">
        <v>1</v>
      </c>
    </row>
    <row r="4" ht="20" customHeight="1">
      <c r="B4" s="27" t="inlineStr">
        <is>
          <t>C-02 Consentimiento</t>
        </is>
      </c>
      <c r="C4" s="28">
        <f>COUNTIFS('Checklist 10 Controles'!B:B,"C-02",'Checklist 10 Controles'!G:G,"Implementado")</f>
        <v/>
      </c>
      <c r="D4" s="28">
        <f>COUNTIFS('Checklist 10 Controles'!B:B,"C-02",'Checklist 10 Controles'!G:G,"Parcial")</f>
        <v/>
      </c>
      <c r="E4" s="28">
        <f>COUNTIFS('Checklist 10 Controles'!B:B,"C-02",'Checklist 10 Controles'!G:G,"No implementado")</f>
        <v/>
      </c>
      <c r="F4" s="28" t="n">
        <v>1</v>
      </c>
    </row>
    <row r="5" ht="20" customHeight="1">
      <c r="B5" s="25" t="inlineStr">
        <is>
          <t>C-03 DPIA / EIPD</t>
        </is>
      </c>
      <c r="C5" s="26">
        <f>COUNTIFS('Checklist 10 Controles'!B:B,"C-03",'Checklist 10 Controles'!G:G,"Implementado")</f>
        <v/>
      </c>
      <c r="D5" s="26">
        <f>COUNTIFS('Checklist 10 Controles'!B:B,"C-03",'Checklist 10 Controles'!G:G,"Parcial")</f>
        <v/>
      </c>
      <c r="E5" s="26">
        <f>COUNTIFS('Checklist 10 Controles'!B:B,"C-03",'Checklist 10 Controles'!G:G,"No implementado")</f>
        <v/>
      </c>
      <c r="F5" s="26" t="n">
        <v>1</v>
      </c>
    </row>
    <row r="6" ht="20" customHeight="1">
      <c r="B6" s="27" t="inlineStr">
        <is>
          <t>C-04 Retención y eliminación</t>
        </is>
      </c>
      <c r="C6" s="28">
        <f>COUNTIFS('Checklist 10 Controles'!B:B,"C-04",'Checklist 10 Controles'!G:G,"Implementado")</f>
        <v/>
      </c>
      <c r="D6" s="28">
        <f>COUNTIFS('Checklist 10 Controles'!B:B,"C-04",'Checklist 10 Controles'!G:G,"Parcial")</f>
        <v/>
      </c>
      <c r="E6" s="28">
        <f>COUNTIFS('Checklist 10 Controles'!B:B,"C-04",'Checklist 10 Controles'!G:G,"No implementado")</f>
        <v/>
      </c>
      <c r="F6" s="28" t="n">
        <v>1</v>
      </c>
    </row>
    <row r="7" ht="20" customHeight="1">
      <c r="B7" s="25" t="inlineStr">
        <is>
          <t>C-05 Notificación 72h</t>
        </is>
      </c>
      <c r="C7" s="26">
        <f>COUNTIFS('Checklist 10 Controles'!B:B,"C-05",'Checklist 10 Controles'!G:G,"Implementado")</f>
        <v/>
      </c>
      <c r="D7" s="26">
        <f>COUNTIFS('Checklist 10 Controles'!B:B,"C-05",'Checklist 10 Controles'!G:G,"Parcial")</f>
        <v/>
      </c>
      <c r="E7" s="26">
        <f>COUNTIFS('Checklist 10 Controles'!B:B,"C-05",'Checklist 10 Controles'!G:G,"No implementado")</f>
        <v/>
      </c>
      <c r="F7" s="26" t="n">
        <v>1</v>
      </c>
    </row>
    <row r="8" ht="20" customHeight="1">
      <c r="B8" s="27" t="inlineStr">
        <is>
          <t>C-06 Contratos terceros</t>
        </is>
      </c>
      <c r="C8" s="28">
        <f>COUNTIFS('Checklist 10 Controles'!B:B,"C-06",'Checklist 10 Controles'!G:G,"Implementado")</f>
        <v/>
      </c>
      <c r="D8" s="28">
        <f>COUNTIFS('Checklist 10 Controles'!B:B,"C-06",'Checklist 10 Controles'!G:G,"Parcial")</f>
        <v/>
      </c>
      <c r="E8" s="28">
        <f>COUNTIFS('Checklist 10 Controles'!B:B,"C-06",'Checklist 10 Controles'!G:G,"No implementado")</f>
        <v/>
      </c>
      <c r="F8" s="28" t="n">
        <v>1</v>
      </c>
    </row>
    <row r="9" ht="20" customHeight="1">
      <c r="B9" s="25" t="inlineStr">
        <is>
          <t>C-07 MFA</t>
        </is>
      </c>
      <c r="C9" s="26">
        <f>COUNTIFS('Checklist 10 Controles'!B:B,"C-07",'Checklist 10 Controles'!G:G,"Implementado")</f>
        <v/>
      </c>
      <c r="D9" s="26">
        <f>COUNTIFS('Checklist 10 Controles'!B:B,"C-07",'Checklist 10 Controles'!G:G,"Parcial")</f>
        <v/>
      </c>
      <c r="E9" s="26">
        <f>COUNTIFS('Checklist 10 Controles'!B:B,"C-07",'Checklist 10 Controles'!G:G,"No implementado")</f>
        <v/>
      </c>
      <c r="F9" s="26" t="n">
        <v>1</v>
      </c>
    </row>
    <row r="10" ht="20" customHeight="1">
      <c r="B10" s="27" t="inlineStr">
        <is>
          <t>C-08 Auditorías y pentest</t>
        </is>
      </c>
      <c r="C10" s="28">
        <f>COUNTIFS('Checklist 10 Controles'!B:B,"C-08",'Checklist 10 Controles'!G:G,"Implementado")</f>
        <v/>
      </c>
      <c r="D10" s="28">
        <f>COUNTIFS('Checklist 10 Controles'!B:B,"C-08",'Checklist 10 Controles'!G:G,"Parcial")</f>
        <v/>
      </c>
      <c r="E10" s="28">
        <f>COUNTIFS('Checklist 10 Controles'!B:B,"C-08",'Checklist 10 Controles'!G:G,"No implementado")</f>
        <v/>
      </c>
      <c r="F10" s="28" t="n">
        <v>1</v>
      </c>
    </row>
    <row r="11" ht="20" customHeight="1">
      <c r="B11" s="25" t="inlineStr">
        <is>
          <t>C-09 BCP / IRP</t>
        </is>
      </c>
      <c r="C11" s="26">
        <f>COUNTIFS('Checklist 10 Controles'!B:B,"C-09",'Checklist 10 Controles'!G:G,"Implementado")</f>
        <v/>
      </c>
      <c r="D11" s="26">
        <f>COUNTIFS('Checklist 10 Controles'!B:B,"C-09",'Checklist 10 Controles'!G:G,"Parcial")</f>
        <v/>
      </c>
      <c r="E11" s="26">
        <f>COUNTIFS('Checklist 10 Controles'!B:B,"C-09",'Checklist 10 Controles'!G:G,"No implementado")</f>
        <v/>
      </c>
      <c r="F11" s="26" t="n">
        <v>1</v>
      </c>
    </row>
    <row r="12" ht="20" customHeight="1">
      <c r="B12" s="27" t="inlineStr">
        <is>
          <t>C-10 Capacitación</t>
        </is>
      </c>
      <c r="C12" s="28">
        <f>COUNTIFS('Checklist 10 Controles'!B:B,"C-010",'Checklist 10 Controles'!G:G,"Implementado")</f>
        <v/>
      </c>
      <c r="D12" s="28">
        <f>COUNTIFS('Checklist 10 Controles'!B:B,"C-010",'Checklist 10 Controles'!G:G,"Parcial")</f>
        <v/>
      </c>
      <c r="E12" s="28">
        <f>COUNTIFS('Checklist 10 Controles'!B:B,"C-010",'Checklist 10 Controles'!G:G,"No implementado")</f>
        <v/>
      </c>
      <c r="F12" s="28" t="n">
        <v>1</v>
      </c>
    </row>
    <row r="14" ht="24" customHeight="1">
      <c r="B14" s="3" t="inlineStr">
        <is>
          <t>TOTAL</t>
        </is>
      </c>
      <c r="C14" s="29">
        <f>SUM(C3:C13)</f>
        <v/>
      </c>
      <c r="D14" s="29">
        <f>SUM(D3:D13)</f>
        <v/>
      </c>
      <c r="E14" s="29">
        <f>SUM(E3:E13)</f>
        <v/>
      </c>
      <c r="F14" s="29">
        <f>SUM(F3:F13)</f>
        <v/>
      </c>
    </row>
    <row r="16">
      <c r="B16" s="5" t="inlineStr">
        <is>
          <t>% Cumplimiento (Implementado + 50% Parcial):</t>
        </is>
      </c>
      <c r="C16" s="30">
        <f>IF(F14&gt;0,(C14+D14*0.5)/F14,0)</f>
        <v/>
      </c>
    </row>
    <row r="18">
      <c r="B18" s="31" t="inlineStr">
        <is>
          <t>INTERPRETACIÓN DEL RESULTADO:</t>
        </is>
      </c>
    </row>
    <row r="19" ht="20" customHeight="1">
      <c r="B19" s="32" t="inlineStr">
        <is>
          <t>90-100%: Postura de cumplimiento sólida. Continuar con auditorías periódicas.</t>
        </is>
      </c>
    </row>
    <row r="20" ht="20" customHeight="1">
      <c r="B20" s="33" t="inlineStr">
        <is>
          <t>70-89%: Cumplimiento parcial. Existen brechas que requieren atención prioritaria.</t>
        </is>
      </c>
    </row>
    <row r="21" ht="20" customHeight="1">
      <c r="B21" s="34" t="inlineStr">
        <is>
          <t>50-69%: Riesgo significativo. Se recomienda plan de remediación inmediato.</t>
        </is>
      </c>
    </row>
    <row r="22" ht="20" customHeight="1">
      <c r="B22" s="35" t="inlineStr">
        <is>
          <t>&lt;50%: Riesgo crítico. La organización está expuesta a sanciones del CPLT. Acción urgente.</t>
        </is>
      </c>
    </row>
    <row r="24">
      <c r="B24" s="5" t="inlineStr">
        <is>
          <t>PRÓXIMAS ACCIONES RECOMENDADAS</t>
        </is>
      </c>
    </row>
    <row r="25" ht="18" customHeight="1">
      <c r="B25" s="7" t="inlineStr">
        <is>
          <t>1. Priorizar controles C-01, C-02 y C-05 (CRÍTICOS) — plazo máximo 30 días.</t>
        </is>
      </c>
    </row>
    <row r="26" ht="18" customHeight="1">
      <c r="B26" s="7" t="inlineStr">
        <is>
          <t>2. Designar DPO formal si aún no existe — obligatorio para tratamientos de alto riesgo.</t>
        </is>
      </c>
    </row>
    <row r="27" ht="18" customHeight="1">
      <c r="B27" s="7" t="inlineStr">
        <is>
          <t>3. Elaborar o actualizar el RAT conforme al Art. 14 bis.</t>
        </is>
      </c>
    </row>
    <row r="28" ht="18" customHeight="1">
      <c r="B28" s="7" t="inlineStr">
        <is>
          <t>4. Revisar todos los contratos con proveedores e incorporar cláusulas de Ley 21.719.</t>
        </is>
      </c>
    </row>
    <row r="29" ht="18" customHeight="1">
      <c r="B29" s="7" t="inlineStr">
        <is>
          <t>5. Realizar simulacro de respuesta a incidentes y prueba del protocolo de 72 horas.</t>
        </is>
      </c>
    </row>
    <row r="30" ht="18" customHeight="1">
      <c r="B30" s="7" t="inlineStr">
        <is>
          <t>6. Contactar a ShellTI para una evaluación de cumplimiento completa: contacto@shellti.com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2026-06-03T22:04:33Z</dcterms:created>
  <dcterms:modified xmlns:dcterms="http://purl.org/dc/terms/" xmlns:xsi="http://www.w3.org/2001/XMLSchema-instance" xsi:type="dcterms:W3CDTF">2026-06-03T22:04:33Z</dcterms:modified>
</cp:coreProperties>
</file>